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<sst xmlns="http://schemas.openxmlformats.org/spreadsheetml/2006/main" count="284" uniqueCount="98">
  <si>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</si>
  <si>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</si>
  <si>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</si>
  <si>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</si>
  <si>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</si>
  <si>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</si>
  <si>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</si>
  <si>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</si>
  <si>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</si>
  <si>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</si>
  <si>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</si>
  <si>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</si>
  <si>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</si>
  <si>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</si>
  <si>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</si>
  <si>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</si>
  <si>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</si>
  <si>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</si>
  <si>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</si>
  <si>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</si>
  <si>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</si>
  <si>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</si>
  <si>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</si>
  <si>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</si>
  <si>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</si>
  <si>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</si>
  <si>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</si>
  <si>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</si>
  <si>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</si>
  <si>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</si>
  <si>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</si>
  <si>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</si>
  <si>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</si>
  <si>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</si>
  <si>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</si>
  <si>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</si>
  <si>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</si>
  <si>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</si>
  <si>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</si>
  <si>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</si>
  <si>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</si>
  <si>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</si>
  <si>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</si>
  <si>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</si>
  <si>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</si>
  <si>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</si>
  <si>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</si>
  <si>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</si>
  <si>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</si>
  <si>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</si>
  <si>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</si>
  <si>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</si>
  <si>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Sqm</t>
  </si>
  <si>
    <t>Each</t>
  </si>
  <si>
    <t>Rmt.</t>
  </si>
  <si>
    <t>Tender Inviting Authority: MD cum CEO, Dharamshala Smart City Limited</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</si>
  <si>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</si>
  <si>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 all Taxes in
</t>
    </r>
    <r>
      <rPr>
        <b/>
        <sz val="11"/>
        <color indexed="10"/>
        <rFont val="Arial"/>
        <family val="2"/>
      </rPr>
      <t>Rs.      P</t>
    </r>
  </si>
  <si>
    <t>Demolishing stone rubble /Brick masonry manually/ by mechanical means including stacking of serviceable material and disposal of unserviceable materials upto any lead and lifts and as per direction of Engineer-in-charge : In Cement Mortar</t>
  </si>
  <si>
    <t>Demolishing R.C.C. work manually/ by mechanical means including stacking of steel bars and disposal of unserviceable material upto any lead and lifts and as per direction of Engineer - in- charge.</t>
  </si>
  <si>
    <t>Demolishing cement concrete manually/ by mechanical means including disposal of material upto any leadd and lifts and as per direction of Engineer - in - charge.:-Nominal concrete 1:3:6 or richer mix (i/c equivalent design mix)</t>
  </si>
  <si>
    <t>Dismantling steel work in built up sections in angles, tees, flats and channels including all gusset plates, bolts, nuts, cutting rivets, welding etc. including dismembering and stacking upto any leadd and lifts and as per direction of Engineer-incharge.</t>
  </si>
  <si>
    <t>Dismantling G.I roofing including ridges, hips, valleys and gutters /shop front like ACP sheets and other material wherever required and stacking the material up to any lead and lifts complete as per technical specicification and as directed by Engineer-incharge.</t>
  </si>
  <si>
    <t xml:space="preserve"> Disposal of building rubbish / malba / similar unserviceable, dismantled or waste materials by mechanical means, including loading, transporting, unloading to approved municipal dumping ground upto any lead lifts or as approved by Engineer-in-charge.</t>
  </si>
  <si>
    <t>Earth work in excavation by mechanical means (Hydraulic excavator) / manual means in foundation trenches or drains (not exceeding 1.5 m in width or 10 sqm on plan), including dressing of sides and ramming of bottoms, lift up to 1.5 m, including getting out the excavated soil and disposal of surplus excavated soil as directed, upto any lead:-All kind of soil</t>
  </si>
  <si>
    <t>Providing and laying cement concrete 1:3:6(1cement : 3 sand : 6 graded stone aggregate 40 mm nominal size) and curing complete excluding cost of form work in: Foundation and plinth</t>
  </si>
  <si>
    <t>Filling available excavated earth (excluding rock) in trenches, plinth, sides of foundations etc. in layers not exceeding 20cm in depth, consolidating each deposited layer by ramming and watering, upto any lead  and lifts and as directed by Engineer-in-charge.</t>
  </si>
  <si>
    <t>Brick work  First Class Bricks using common burnt clay building bricks with Cement Mortar 1:4 (1 cement:4 sand):- in foundation and plinth i/c carriage of material in all lead and lifts.</t>
  </si>
  <si>
    <t>Brick work  First Class Bricks using common burnt clay building bricks with Cement Mortar 1:4 (1 cement:4 sand) :-Superstructure above plinth level up to any floor  i/c carriage of material in all lead and lifts.</t>
  </si>
  <si>
    <t>15mm Cement plaster with  Cement Mortar 1:6 (1Cement:6 Sand) in single coat on the rough side of brick/ concrete/stone walls for interior/ exterior plastering up to any floor level including arrises, internal rounded angles, chamfers and/or rounded angles not exceeding 80mm in girth and finished even and smooth.  i/c carriage of material in all lead and lifts.</t>
  </si>
  <si>
    <t>Applying Birla white wall care putty over plaster surface after thoroughly brushing the surface free from mortar drops, dust, loose materials and other foreign matters sand papered smooth to give final matter finish to the surface complete i/c carriage of material in all lead and lifts.</t>
  </si>
  <si>
    <t>Applying priming with cement primer coat on new concrete / masonry / asbestos cement / plastered surfaces after and including preparing the surface by thoroughly cleaning oil,grease,dirt and other foreign matter and sand papering as required with :-Ready mixed Cement primer  i/c carriage of material in all lead and lifts.</t>
  </si>
  <si>
    <t>Wall painting (two coats) with acrylic emulsion paint of approved brand and manufacture for interior grade on undecorated concrete/stone/plastered wall surfaces to give an even shade including t thoroughly brushing the surface free from mortar dropping and other foreign matter and sand papered smooth including applying of putty a required for metling the surface  i/c carriage of material in all lead and lifts.</t>
  </si>
  <si>
    <t>Steel work welded in built-up sections, trusses and framed work, including cutting, hoisting, fixing in position and applying a priming coat of red lead paint:-In beams joists channels ,angles , tee ,flats with connection plates or angle cleats as in main and cross beems,hip and jack rafters, purlins connected to common rafters and the like  i/c carriage of material in all lead and lifts.</t>
  </si>
  <si>
    <t>Painting two coats (excluding priming coat)on new steel and other metal surface under coat with ready mixed paint brushing to give an even shade including cleaning the foreign matter :-With ready mixed paint other than white  i/c carriage of material in all lead and lifts.</t>
  </si>
  <si>
    <t>Supplying and installation of moisture Cement Fiber Board 12 mm thick as per IS 14862:2000 of type B (High pressure Steam Cured)  with self-drilling / taping screws. Screws shall be of counter sunk rib head of 1.60mm to 4 mm thick or 8 to 10 gauge of length varying from 25 to 45 mm.  i/c carriage of material in all lead and lifts.</t>
  </si>
  <si>
    <t>Providing and laying 3mm thick APP (Atactic Polypropylene Polymer) modified prefabricated five layer, 3 mm thick water proofing membrane, black finished reinforced with glass fibre matt consisting of a coat of bitumen primer for bitumen membrane @ 0.40 litre/sqm by the same membrane manufactured of density at 25°C, 0.87 - 0.89 kg/litre and viscocity 70 - 160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350/300 N/5 cm. Tear strength in longitudinal and transverse direction as 60/80N.Softening point of membrane not less than 150°C. Cold flexibility shall be upto -2°C when tested in accordance with ASTM, D - 5147. The laying of membrane shall be got done through the authorised applicator of the manufacturer of membrane :</t>
  </si>
  <si>
    <t>Providing and fixing 3-4mm thick CertainTeed shingles sheet-Landmark AR of size 3 feet X 1 feet and 6 inch overlaping on sheets i/c fixing with self drilling srcrew complete with all accessories as required and as directed by Engineer-in-charge and colour &amp; pattern as decided by DSCL  i/c carriage of material in all lead and lifts. The shingles roofing sheet should confirm to following standards:-
1. Constrctuction- 3 piece laminated fibre glass construction.
2. ASTM D3081-Asphalt shingles combined with glass flet and surface with  mineral granules.
3. ASTM E108 -Class A Fire resistannce
4. ASTM C 3161- For 110 Mph wind resisntace.
5. UL (Under Writer Lab) cedrtification for a.. the above</t>
  </si>
  <si>
    <t>Providing and fixing 3-4mm thick  and 30 cm overall width CertainTeed shingles shadow ridges/hips-Landmark AR  i/c fixing with self drilling srcrew complete with all accessories as required and as directed by  Engineer-in-charge and colour &amp; pattern as decided by DSCL  i/c carriage of material in all lead and lifts.</t>
  </si>
  <si>
    <t>Providing and fixing M.S. BP Sheet 1.66mm to 2.0mm thick in eaves board /facia /soffits/ ceiling including cutting, fixing and welding to steel roof members and applying a coat of red lead primer complete as per the instruction of Engineer-in-charge (Base members of steel work shall be measured &amp; paid separately)  i/c carriage of material in all lead and lifts.</t>
  </si>
  <si>
    <t>Designing, fabricating, testing, installing and fixing in position Curtain Wall with Aluminium Composite Panel Cladding, with open grooves for linear as well as curvilinear portions of the building ,for all heights and all levels etc. including:
(a) Structural analysis &amp; design and preparation of shop drawings for pressure equalisation or rain screen principle as required, proper drainage of water to make it watertight including checking of all the structural and functional design.
b) Providing, fabricating and supplying and fixing panels of aluminium composite panel cladding in pan shape in metalic colour of approved shades made out of 4mm thick aluminium composite panel material consisting of 3mm thick FR grade mineral core sandwiched between two Aluminium sheets (each 0.5mm thick). The aluminium composite panel cladding sheet shall be coil coated, with Kynar 500 based PVDF / Lumiflon based fluoropolymer resin coating of approved colour and shade on face # 1 and polymer (Service) coating on face # 2 as specified using stainless steel screws, nuts, bolts, washers, cleats, weather silicone sealant, backer rods etc.
c) The fastening brackets of Aluminium alloy 6005 T5 / MS with Hot Dip Galvanised with serrations and serrated washers to arrest the wind load movement, fasteners, SS 316 Pins and anchor bolts of approved make in SS 316, Nylon separators to prevent bi-metallic contacts all complete required to perform as per specification and drawing The item includes cost of all material &amp; labour component, the cost of all mock ups at site, cost of all samples of the individual components for testing in an approved laboratory, field tests on the assembled working curtain wall with aluminium composite panel cladding, cleaning and protection of the curtain wall with aluminium composite panel cladding till the handing over of the building for occupation. Base frame work for ACP cladding is payable under the relevant aluminium item.s The Contractor shall provide curtain wall with aluminium composite panel cladding, having all the performance characteristics all complete , as per the Architectural drawings, as per item description, as specified, as per the approved shop drawings and as directed by the Engineer-in-Charge. However, for the purpose of payment, only the actual area on the external face of the curtain wall with Aluminum Composite Panel Cladding (including width of groove) shall be measured in sqm. up to two decimal places.</t>
  </si>
  <si>
    <t>Supply and Installation information Board on front elevation of Shops with the material of 4mm thick ACP Sheet and back side of ACP sheet 2mm thick acrylic sheet fixed. The lettering of shop name to be cut in ACP Sheet and Length and Height of board would be as per drawing and site condition and depth of board should  be 1200mm and depth should be 75mm including Backlit LED light IP-67/66 rating with suitable wattage (minimum 45watt) complete all as per drawing and technical / manufacturer specification and as directed by Engineer-incharge and design of shop board and lettering/logos will be approved by DSCL Authortity  i/c carriage of material in all lead and lifts.</t>
  </si>
  <si>
    <t>Supply and Installation of Precast GRC (Glass reinforced Concrete) Pilaster of size 225x150mm and height upto 3000-3600mm on shop front including all accessories required complete all as per drawing and technical specifcation and as directed by Engineer-in-charge i/c carriage of material in all lead and lifts.</t>
  </si>
  <si>
    <t>Supply and Installation of Precast GRC Corbel Bracket of size 500x825mm on shop front including all accessories required complete all as per drawing and technical specifcation and as directed by Engineer-in-charge  i/c carriage of material in all lead and lifts.</t>
  </si>
  <si>
    <t>Wiring for light point / fan  point /  exhaust fan /  call bell point with 1.5 Sq. mm. PVC insulated heat resistant flame retardant (HRFR) and low smoke single core (flexible) copper conductor cable in surface/recessed PVC conduit with modular switch, modular plates, suitable G.I. box and earthing the light point with 1.5 Sq.mm. HRFRLS/PVC insulated single core copper conductor cable as required. Group-C</t>
  </si>
  <si>
    <t>Supplying and fixing following rating Modular switch /socket in the existing switch box / cover plate including connections etc. as required. S.P. 5/ 6 Amps one way Modular switch.</t>
  </si>
  <si>
    <t>Supplying and fixing following rating Modular switch / socket in the existing switch box / cover plate including connections etc. as required 5 pin, 5/ 6 Amps Modular socket outlet.</t>
  </si>
  <si>
    <t>Wiring for light plug with 2x1.5 Sq. mm. PVC insulated heat resistant flame retardant (HRFR) and low smoke single core (flexible) copper conductor cable in surface/recessed PVC conduit along with 1 No.1.5 Sq.mm. HRFRLS/PVC insulated single core copper conductor cable for earthing as required.</t>
  </si>
  <si>
    <t xml:space="preserve">Supplying and fixing ceiling rose on the existing  junction box / wooden block  including connections etc. as required. </t>
  </si>
  <si>
    <t>Providing and fixing concealed LED Down Light with 6-7  Watt, complete with all accessories, connections, testing and commissioning etc. as required. As per direction of Engineer in Charge.</t>
  </si>
  <si>
    <t>Cum</t>
  </si>
  <si>
    <t>Kg</t>
  </si>
  <si>
    <t>Qtl.</t>
  </si>
  <si>
    <t>each</t>
  </si>
  <si>
    <t>Point</t>
  </si>
  <si>
    <t>Meter</t>
  </si>
  <si>
    <t>Name of Work:Re-Development of Shop Front Façade at Kotwali Bazaar, Dharamshala</t>
  </si>
  <si>
    <t>Contract No:DSCL/03/2022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</si>
</sst>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Bahnschrif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b/>
      <sz val="12"/>
      <color indexed="16"/>
      <name val="Arial"/>
      <family val="2"/>
    </font>
    <font>
      <b/>
      <sz val="11"/>
      <color indexed="18"/>
      <name val="Arial"/>
      <family val="2"/>
    </font>
    <font>
      <b/>
      <sz val="11"/>
      <color indexed="17"/>
      <name val="Arial"/>
      <family val="2"/>
    </font>
    <font>
      <b/>
      <sz val="14"/>
      <color indexed="17"/>
      <name val="Arial"/>
      <family val="2"/>
    </font>
    <font>
      <sz val="11"/>
      <color indexed="8"/>
      <name val="Bahnschrift"/>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b/>
      <sz val="11"/>
      <color rgb="FF000066"/>
      <name val="Arial"/>
      <family val="2"/>
    </font>
    <font>
      <b/>
      <sz val="11"/>
      <color rgb="FF00B050"/>
      <name val="Arial"/>
      <family val="2"/>
    </font>
    <font>
      <b/>
      <sz val="14"/>
      <color rgb="FF007A37"/>
      <name val="Arial"/>
      <family val="2"/>
    </font>
    <font>
      <sz val="11"/>
      <color rgb="FF000000"/>
      <name val="Bahnschrift"/>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4"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5" fillId="0" borderId="13" xfId="57" applyNumberFormat="1" applyFont="1" applyFill="1" applyBorder="1" applyAlignment="1" applyProtection="1">
      <alignment vertical="top"/>
      <protection/>
    </xf>
    <xf numFmtId="0" fontId="65"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10" fontId="67" fillId="33" borderId="10"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174" fontId="3" fillId="0" borderId="11" xfId="58" applyNumberFormat="1" applyFont="1" applyFill="1" applyBorder="1" applyAlignment="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3" fillId="0" borderId="0" xfId="57" applyNumberFormat="1" applyFont="1" applyFill="1" applyBorder="1" applyAlignment="1">
      <alignment horizontal="center" vertical="center"/>
      <protection/>
    </xf>
    <xf numFmtId="0" fontId="68"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69"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70" fillId="0" borderId="11" xfId="57" applyNumberFormat="1" applyFont="1" applyFill="1" applyBorder="1" applyAlignment="1">
      <alignment horizontal="center"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1"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2" fontId="72" fillId="0" borderId="11" xfId="0" applyNumberFormat="1" applyFont="1" applyFill="1" applyBorder="1" applyAlignment="1">
      <alignment horizontal="center" vertical="center"/>
    </xf>
    <xf numFmtId="0" fontId="15" fillId="0" borderId="11" xfId="0" applyFont="1" applyFill="1" applyBorder="1" applyAlignment="1">
      <alignment horizontal="justify" vertical="center" wrapText="1"/>
    </xf>
    <xf numFmtId="0" fontId="15" fillId="0" borderId="11" xfId="0" applyFont="1" applyFill="1" applyBorder="1" applyAlignment="1">
      <alignment horizontal="center" vertical="center" wrapText="1"/>
    </xf>
    <xf numFmtId="0" fontId="15" fillId="0" borderId="11" xfId="0" applyFont="1" applyFill="1" applyBorder="1" applyAlignment="1">
      <alignment horizontal="justify" vertical="top" wrapText="1"/>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2162175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48"/>
  <sheetViews>
    <sheetView showGridLines="0" view="pageBreakPreview" zoomScale="70" zoomScaleNormal="73" zoomScaleSheetLayoutView="70" zoomScalePageLayoutView="0" workbookViewId="0" topLeftCell="A1">
      <selection activeCell="A7" sqref="A7:BC7"/>
    </sheetView>
  </sheetViews>
  <sheetFormatPr defaultColWidth="9.140625" defaultRowHeight="15"/>
  <cols>
    <col min="1" max="1" width="14.00390625" style="50" customWidth="1"/>
    <col min="2" max="2" width="90.140625" style="39" customWidth="1"/>
    <col min="3" max="3" width="4.140625" style="39" hidden="1" customWidth="1"/>
    <col min="4" max="4" width="14.57421875" style="55" customWidth="1"/>
    <col min="5" max="5" width="11.28125" style="55" customWidth="1"/>
    <col min="6" max="6" width="14.421875" style="55"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0" customWidth="1"/>
    <col min="14" max="14" width="15.28125" style="72"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39" customWidth="1"/>
    <col min="239" max="243" width="9.140625" style="40" customWidth="1"/>
    <col min="244" max="16384" width="9.140625" style="39"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3</v>
      </c>
      <c r="B2" s="4" t="s">
        <v>4</v>
      </c>
      <c r="C2" s="42" t="s">
        <v>5</v>
      </c>
      <c r="D2" s="42" t="s">
        <v>6</v>
      </c>
      <c r="E2" s="4" t="s">
        <v>7</v>
      </c>
      <c r="F2" s="51"/>
      <c r="J2" s="5"/>
      <c r="K2" s="5"/>
      <c r="L2" s="5"/>
      <c r="O2" s="2"/>
      <c r="P2" s="2"/>
      <c r="Q2" s="3"/>
    </row>
    <row r="3" spans="1:243" s="1" customFormat="1" ht="30" customHeight="1" hidden="1">
      <c r="A3" s="1" t="s">
        <v>8</v>
      </c>
      <c r="C3" s="1" t="s">
        <v>9</v>
      </c>
      <c r="D3" s="51"/>
      <c r="E3" s="51"/>
      <c r="F3" s="51"/>
      <c r="IE3" s="3"/>
      <c r="IF3" s="3"/>
      <c r="IG3" s="3"/>
      <c r="IH3" s="3"/>
      <c r="II3" s="3"/>
    </row>
    <row r="4" spans="1:243" s="6" customFormat="1" ht="24" customHeight="1">
      <c r="A4" s="84" t="s">
        <v>55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23.25" customHeight="1">
      <c r="A5" s="84" t="s">
        <v>96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97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8" customFormat="1" ht="81" customHeight="1">
      <c r="A8" s="44" t="s">
        <v>50</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9"/>
      <c r="IF8" s="9"/>
      <c r="IG8" s="9"/>
      <c r="IH8" s="9"/>
      <c r="II8" s="9"/>
    </row>
    <row r="9" spans="1:243" s="10" customFormat="1" ht="61.5" customHeight="1">
      <c r="A9" s="77" t="s">
        <v>11</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1"/>
      <c r="IF9" s="11"/>
      <c r="IG9" s="11"/>
      <c r="IH9" s="11"/>
      <c r="II9" s="11"/>
    </row>
    <row r="10" spans="1:243" s="13" customFormat="1" ht="18.75" customHeight="1">
      <c r="A10" s="45" t="s">
        <v>12</v>
      </c>
      <c r="B10" s="12" t="s">
        <v>13</v>
      </c>
      <c r="C10" s="12" t="s">
        <v>13</v>
      </c>
      <c r="D10" s="45" t="s">
        <v>12</v>
      </c>
      <c r="E10" s="45" t="s">
        <v>13</v>
      </c>
      <c r="F10" s="45" t="s">
        <v>14</v>
      </c>
      <c r="G10" s="12" t="s">
        <v>14</v>
      </c>
      <c r="H10" s="12" t="s">
        <v>15</v>
      </c>
      <c r="I10" s="12" t="s">
        <v>13</v>
      </c>
      <c r="J10" s="12" t="s">
        <v>12</v>
      </c>
      <c r="K10" s="12" t="s">
        <v>16</v>
      </c>
      <c r="L10" s="12" t="s">
        <v>13</v>
      </c>
      <c r="M10" s="45" t="s">
        <v>12</v>
      </c>
      <c r="N10" s="45" t="s">
        <v>14</v>
      </c>
      <c r="O10" s="45" t="s">
        <v>14</v>
      </c>
      <c r="P10" s="45" t="s">
        <v>14</v>
      </c>
      <c r="Q10" s="45" t="s">
        <v>14</v>
      </c>
      <c r="R10" s="45" t="s">
        <v>15</v>
      </c>
      <c r="S10" s="45" t="s">
        <v>15</v>
      </c>
      <c r="T10" s="45" t="s">
        <v>14</v>
      </c>
      <c r="U10" s="45" t="s">
        <v>14</v>
      </c>
      <c r="V10" s="45" t="s">
        <v>14</v>
      </c>
      <c r="W10" s="45" t="s">
        <v>14</v>
      </c>
      <c r="X10" s="45" t="s">
        <v>15</v>
      </c>
      <c r="Y10" s="45" t="s">
        <v>15</v>
      </c>
      <c r="Z10" s="45" t="s">
        <v>14</v>
      </c>
      <c r="AA10" s="45" t="s">
        <v>14</v>
      </c>
      <c r="AB10" s="45" t="s">
        <v>14</v>
      </c>
      <c r="AC10" s="45" t="s">
        <v>14</v>
      </c>
      <c r="AD10" s="45" t="s">
        <v>15</v>
      </c>
      <c r="AE10" s="45" t="s">
        <v>15</v>
      </c>
      <c r="AF10" s="45" t="s">
        <v>14</v>
      </c>
      <c r="AG10" s="45" t="s">
        <v>14</v>
      </c>
      <c r="AH10" s="45" t="s">
        <v>14</v>
      </c>
      <c r="AI10" s="45" t="s">
        <v>14</v>
      </c>
      <c r="AJ10" s="45" t="s">
        <v>15</v>
      </c>
      <c r="AK10" s="45" t="s">
        <v>15</v>
      </c>
      <c r="AL10" s="45" t="s">
        <v>14</v>
      </c>
      <c r="AM10" s="45" t="s">
        <v>14</v>
      </c>
      <c r="AN10" s="45" t="s">
        <v>14</v>
      </c>
      <c r="AO10" s="45" t="s">
        <v>14</v>
      </c>
      <c r="AP10" s="45" t="s">
        <v>15</v>
      </c>
      <c r="AQ10" s="45" t="s">
        <v>15</v>
      </c>
      <c r="AR10" s="45" t="s">
        <v>14</v>
      </c>
      <c r="AS10" s="45" t="s">
        <v>14</v>
      </c>
      <c r="AT10" s="45" t="s">
        <v>12</v>
      </c>
      <c r="AU10" s="45" t="s">
        <v>12</v>
      </c>
      <c r="AV10" s="45" t="s">
        <v>15</v>
      </c>
      <c r="AW10" s="45" t="s">
        <v>15</v>
      </c>
      <c r="AX10" s="45" t="s">
        <v>12</v>
      </c>
      <c r="AY10" s="45" t="s">
        <v>12</v>
      </c>
      <c r="AZ10" s="45" t="s">
        <v>17</v>
      </c>
      <c r="BA10" s="45" t="s">
        <v>12</v>
      </c>
      <c r="BB10" s="45" t="s">
        <v>12</v>
      </c>
      <c r="BC10" s="45" t="s">
        <v>13</v>
      </c>
      <c r="IE10" s="14"/>
      <c r="IF10" s="14"/>
      <c r="IG10" s="14"/>
      <c r="IH10" s="14"/>
      <c r="II10" s="14"/>
    </row>
    <row r="11" spans="1:243" s="10" customFormat="1" ht="90" customHeight="1">
      <c r="A11" s="45" t="s">
        <v>0</v>
      </c>
      <c r="B11" s="45" t="s">
        <v>18</v>
      </c>
      <c r="C11" s="45" t="s">
        <v>1</v>
      </c>
      <c r="D11" s="45" t="s">
        <v>19</v>
      </c>
      <c r="E11" s="45" t="s">
        <v>20</v>
      </c>
      <c r="F11" s="45" t="s">
        <v>51</v>
      </c>
      <c r="G11" s="45"/>
      <c r="H11" s="45"/>
      <c r="I11" s="45" t="s">
        <v>21</v>
      </c>
      <c r="J11" s="45" t="s">
        <v>22</v>
      </c>
      <c r="K11" s="45" t="s">
        <v>23</v>
      </c>
      <c r="L11" s="45" t="s">
        <v>24</v>
      </c>
      <c r="M11" s="57" t="s">
        <v>56</v>
      </c>
      <c r="N11" s="45" t="s">
        <v>25</v>
      </c>
      <c r="O11" s="45" t="s">
        <v>26</v>
      </c>
      <c r="P11" s="45" t="s">
        <v>27</v>
      </c>
      <c r="Q11" s="45" t="s">
        <v>28</v>
      </c>
      <c r="R11" s="45"/>
      <c r="S11" s="45"/>
      <c r="T11" s="45" t="s">
        <v>29</v>
      </c>
      <c r="U11" s="45" t="s">
        <v>30</v>
      </c>
      <c r="V11" s="45" t="s">
        <v>31</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58" t="s">
        <v>57</v>
      </c>
      <c r="BB11" s="58" t="s">
        <v>32</v>
      </c>
      <c r="BC11" s="58" t="s">
        <v>33</v>
      </c>
      <c r="IE11" s="11"/>
      <c r="IF11" s="11"/>
      <c r="IG11" s="11"/>
      <c r="IH11" s="11"/>
      <c r="II11" s="11"/>
    </row>
    <row r="12" spans="1:243" s="13" customFormat="1" ht="15">
      <c r="A12" s="46">
        <v>1</v>
      </c>
      <c r="B12" s="15">
        <v>2</v>
      </c>
      <c r="C12" s="15">
        <v>3</v>
      </c>
      <c r="D12" s="46">
        <v>4</v>
      </c>
      <c r="E12" s="46">
        <v>5</v>
      </c>
      <c r="F12" s="46">
        <v>6</v>
      </c>
      <c r="G12" s="15">
        <v>7</v>
      </c>
      <c r="H12" s="15">
        <v>8</v>
      </c>
      <c r="I12" s="15">
        <v>9</v>
      </c>
      <c r="J12" s="15">
        <v>10</v>
      </c>
      <c r="K12" s="15">
        <v>11</v>
      </c>
      <c r="L12" s="15">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54</v>
      </c>
      <c r="BC12" s="46">
        <v>55</v>
      </c>
      <c r="IE12" s="14"/>
      <c r="IF12" s="14"/>
      <c r="IG12" s="14"/>
      <c r="IH12" s="14"/>
      <c r="II12" s="14"/>
    </row>
    <row r="13" spans="1:243" s="21" customFormat="1" ht="57">
      <c r="A13" s="47">
        <v>1</v>
      </c>
      <c r="B13" s="74" t="s">
        <v>58</v>
      </c>
      <c r="C13" s="16"/>
      <c r="D13" s="73">
        <v>50</v>
      </c>
      <c r="E13" s="75" t="s">
        <v>90</v>
      </c>
      <c r="F13" s="53"/>
      <c r="G13" s="23"/>
      <c r="H13" s="18"/>
      <c r="I13" s="17" t="s">
        <v>37</v>
      </c>
      <c r="J13" s="19">
        <f aca="true" t="shared" si="0" ref="J13:J44">IF(I13="Less(-)",-1,1)</f>
        <v>1</v>
      </c>
      <c r="K13" s="20" t="s">
        <v>47</v>
      </c>
      <c r="L13" s="20" t="s">
        <v>7</v>
      </c>
      <c r="M13" s="59"/>
      <c r="N13" s="60"/>
      <c r="O13" s="60"/>
      <c r="P13" s="61"/>
      <c r="Q13" s="60"/>
      <c r="R13" s="60"/>
      <c r="S13" s="62"/>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total_amount_ba($B$2,$D$2,D13,F13,J13,K13,M13)</f>
        <v>0</v>
      </c>
      <c r="BB13" s="64">
        <f>BA13+SUM(N13:AZ13)</f>
        <v>0</v>
      </c>
      <c r="BC13" s="65" t="str">
        <f>SpellNumber(L13,BB13)</f>
        <v>INR Zero Only</v>
      </c>
      <c r="IE13" s="22">
        <v>1.01</v>
      </c>
      <c r="IF13" s="22" t="s">
        <v>38</v>
      </c>
      <c r="IG13" s="22" t="s">
        <v>35</v>
      </c>
      <c r="IH13" s="22">
        <v>123.223</v>
      </c>
      <c r="II13" s="22" t="s">
        <v>36</v>
      </c>
    </row>
    <row r="14" spans="1:243" s="21" customFormat="1" ht="42.75">
      <c r="A14" s="47">
        <v>2</v>
      </c>
      <c r="B14" s="74" t="s">
        <v>59</v>
      </c>
      <c r="C14" s="16"/>
      <c r="D14" s="73">
        <v>50</v>
      </c>
      <c r="E14" s="75" t="s">
        <v>90</v>
      </c>
      <c r="F14" s="53"/>
      <c r="G14" s="23"/>
      <c r="H14" s="23"/>
      <c r="I14" s="17" t="s">
        <v>37</v>
      </c>
      <c r="J14" s="19">
        <f t="shared" si="0"/>
        <v>1</v>
      </c>
      <c r="K14" s="20" t="s">
        <v>47</v>
      </c>
      <c r="L14" s="20" t="s">
        <v>7</v>
      </c>
      <c r="M14" s="59"/>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 aca="true" t="shared" si="1" ref="BA14:BA44">total_amount_ba($B$2,$D$2,D14,F14,J14,K14,M14)</f>
        <v>0</v>
      </c>
      <c r="BB14" s="64">
        <f aca="true" t="shared" si="2" ref="BB14:BB26">BA14+SUM(N14:AZ14)</f>
        <v>0</v>
      </c>
      <c r="BC14" s="65" t="str">
        <f aca="true" t="shared" si="3" ref="BC14:BC44">SpellNumber(L14,BB14)</f>
        <v>INR Zero Only</v>
      </c>
      <c r="IE14" s="22">
        <v>1.02</v>
      </c>
      <c r="IF14" s="22" t="s">
        <v>39</v>
      </c>
      <c r="IG14" s="22" t="s">
        <v>40</v>
      </c>
      <c r="IH14" s="22">
        <v>213</v>
      </c>
      <c r="II14" s="22" t="s">
        <v>36</v>
      </c>
    </row>
    <row r="15" spans="1:243" s="21" customFormat="1" ht="57">
      <c r="A15" s="47">
        <v>3</v>
      </c>
      <c r="B15" s="74" t="s">
        <v>60</v>
      </c>
      <c r="C15" s="16"/>
      <c r="D15" s="73">
        <v>50</v>
      </c>
      <c r="E15" s="75" t="s">
        <v>90</v>
      </c>
      <c r="F15" s="53"/>
      <c r="G15" s="23"/>
      <c r="H15" s="23"/>
      <c r="I15" s="17" t="s">
        <v>37</v>
      </c>
      <c r="J15" s="19">
        <f t="shared" si="0"/>
        <v>1</v>
      </c>
      <c r="K15" s="20" t="s">
        <v>47</v>
      </c>
      <c r="L15" s="20" t="s">
        <v>7</v>
      </c>
      <c r="M15" s="59"/>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 t="shared" si="1"/>
        <v>0</v>
      </c>
      <c r="BB15" s="64">
        <f t="shared" si="2"/>
        <v>0</v>
      </c>
      <c r="BC15" s="65" t="str">
        <f t="shared" si="3"/>
        <v>INR Zero Only</v>
      </c>
      <c r="IE15" s="22">
        <v>2</v>
      </c>
      <c r="IF15" s="22" t="s">
        <v>34</v>
      </c>
      <c r="IG15" s="22" t="s">
        <v>41</v>
      </c>
      <c r="IH15" s="22">
        <v>10</v>
      </c>
      <c r="II15" s="22" t="s">
        <v>36</v>
      </c>
    </row>
    <row r="16" spans="1:243" s="21" customFormat="1" ht="57">
      <c r="A16" s="47">
        <v>4</v>
      </c>
      <c r="B16" s="74" t="s">
        <v>61</v>
      </c>
      <c r="C16" s="16"/>
      <c r="D16" s="73">
        <v>2000</v>
      </c>
      <c r="E16" s="75" t="s">
        <v>91</v>
      </c>
      <c r="F16" s="53"/>
      <c r="G16" s="23"/>
      <c r="H16" s="23"/>
      <c r="I16" s="17" t="s">
        <v>37</v>
      </c>
      <c r="J16" s="19">
        <f t="shared" si="0"/>
        <v>1</v>
      </c>
      <c r="K16" s="20" t="s">
        <v>47</v>
      </c>
      <c r="L16" s="20" t="s">
        <v>7</v>
      </c>
      <c r="M16" s="59"/>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 t="shared" si="1"/>
        <v>0</v>
      </c>
      <c r="BB16" s="64">
        <f t="shared" si="2"/>
        <v>0</v>
      </c>
      <c r="BC16" s="65" t="str">
        <f t="shared" si="3"/>
        <v>INR Zero Only</v>
      </c>
      <c r="IE16" s="22">
        <v>3</v>
      </c>
      <c r="IF16" s="22" t="s">
        <v>42</v>
      </c>
      <c r="IG16" s="22" t="s">
        <v>43</v>
      </c>
      <c r="IH16" s="22">
        <v>10</v>
      </c>
      <c r="II16" s="22" t="s">
        <v>36</v>
      </c>
    </row>
    <row r="17" spans="1:243" s="21" customFormat="1" ht="57">
      <c r="A17" s="47">
        <v>5</v>
      </c>
      <c r="B17" s="74" t="s">
        <v>62</v>
      </c>
      <c r="C17" s="16"/>
      <c r="D17" s="73">
        <v>250</v>
      </c>
      <c r="E17" s="75" t="s">
        <v>52</v>
      </c>
      <c r="F17" s="53"/>
      <c r="G17" s="23"/>
      <c r="H17" s="23"/>
      <c r="I17" s="17" t="s">
        <v>37</v>
      </c>
      <c r="J17" s="19">
        <f t="shared" si="0"/>
        <v>1</v>
      </c>
      <c r="K17" s="20" t="s">
        <v>47</v>
      </c>
      <c r="L17" s="20" t="s">
        <v>7</v>
      </c>
      <c r="M17" s="59"/>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4">
        <f t="shared" si="1"/>
        <v>0</v>
      </c>
      <c r="BB17" s="64">
        <f t="shared" si="2"/>
        <v>0</v>
      </c>
      <c r="BC17" s="65" t="str">
        <f t="shared" si="3"/>
        <v>INR Zero Only</v>
      </c>
      <c r="IE17" s="22">
        <v>1.01</v>
      </c>
      <c r="IF17" s="22" t="s">
        <v>38</v>
      </c>
      <c r="IG17" s="22" t="s">
        <v>35</v>
      </c>
      <c r="IH17" s="22">
        <v>123.223</v>
      </c>
      <c r="II17" s="22" t="s">
        <v>36</v>
      </c>
    </row>
    <row r="18" spans="1:243" s="21" customFormat="1" ht="57">
      <c r="A18" s="47">
        <v>6</v>
      </c>
      <c r="B18" s="74" t="s">
        <v>63</v>
      </c>
      <c r="C18" s="16"/>
      <c r="D18" s="73">
        <v>100</v>
      </c>
      <c r="E18" s="75" t="s">
        <v>90</v>
      </c>
      <c r="F18" s="53"/>
      <c r="G18" s="23"/>
      <c r="H18" s="23"/>
      <c r="I18" s="17" t="s">
        <v>37</v>
      </c>
      <c r="J18" s="19">
        <f t="shared" si="0"/>
        <v>1</v>
      </c>
      <c r="K18" s="20" t="s">
        <v>47</v>
      </c>
      <c r="L18" s="20" t="s">
        <v>7</v>
      </c>
      <c r="M18" s="59"/>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6"/>
      <c r="AV18" s="63"/>
      <c r="AW18" s="63"/>
      <c r="AX18" s="63"/>
      <c r="AY18" s="63"/>
      <c r="AZ18" s="63"/>
      <c r="BA18" s="64">
        <f t="shared" si="1"/>
        <v>0</v>
      </c>
      <c r="BB18" s="64">
        <f t="shared" si="2"/>
        <v>0</v>
      </c>
      <c r="BC18" s="65" t="str">
        <f t="shared" si="3"/>
        <v>INR Zero Only</v>
      </c>
      <c r="IE18" s="22">
        <v>1.02</v>
      </c>
      <c r="IF18" s="22" t="s">
        <v>39</v>
      </c>
      <c r="IG18" s="22" t="s">
        <v>40</v>
      </c>
      <c r="IH18" s="22">
        <v>213</v>
      </c>
      <c r="II18" s="22" t="s">
        <v>36</v>
      </c>
    </row>
    <row r="19" spans="1:243" s="21" customFormat="1" ht="63" customHeight="1">
      <c r="A19" s="47">
        <v>7</v>
      </c>
      <c r="B19" s="74" t="s">
        <v>64</v>
      </c>
      <c r="C19" s="16"/>
      <c r="D19" s="73">
        <v>22.33</v>
      </c>
      <c r="E19" s="75" t="s">
        <v>90</v>
      </c>
      <c r="F19" s="53"/>
      <c r="G19" s="23"/>
      <c r="H19" s="23"/>
      <c r="I19" s="17" t="s">
        <v>37</v>
      </c>
      <c r="J19" s="19">
        <f>IF(I19="Less(-)",-1,1)</f>
        <v>1</v>
      </c>
      <c r="K19" s="20" t="s">
        <v>47</v>
      </c>
      <c r="L19" s="20" t="s">
        <v>7</v>
      </c>
      <c r="M19" s="59"/>
      <c r="N19" s="60"/>
      <c r="O19" s="60"/>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4">
        <f>total_amount_ba($B$2,$D$2,D19,F19,J19,K19,M19)</f>
        <v>0</v>
      </c>
      <c r="BB19" s="64">
        <f>BA19+SUM(N19:AZ19)</f>
        <v>0</v>
      </c>
      <c r="BC19" s="65" t="str">
        <f>SpellNumber(L19,BB19)</f>
        <v>INR Zero Only</v>
      </c>
      <c r="IE19" s="22"/>
      <c r="IF19" s="22"/>
      <c r="IG19" s="22"/>
      <c r="IH19" s="22"/>
      <c r="II19" s="22"/>
    </row>
    <row r="20" spans="1:243" s="21" customFormat="1" ht="42.75">
      <c r="A20" s="47">
        <v>8</v>
      </c>
      <c r="B20" s="74" t="s">
        <v>65</v>
      </c>
      <c r="C20" s="16"/>
      <c r="D20" s="73">
        <v>3.72</v>
      </c>
      <c r="E20" s="75" t="s">
        <v>90</v>
      </c>
      <c r="F20" s="53"/>
      <c r="G20" s="23"/>
      <c r="H20" s="23"/>
      <c r="I20" s="17" t="s">
        <v>37</v>
      </c>
      <c r="J20" s="19">
        <f>IF(I20="Less(-)",-1,1)</f>
        <v>1</v>
      </c>
      <c r="K20" s="20" t="s">
        <v>47</v>
      </c>
      <c r="L20" s="20" t="s">
        <v>7</v>
      </c>
      <c r="M20" s="59"/>
      <c r="N20" s="60"/>
      <c r="O20" s="60"/>
      <c r="P20" s="61"/>
      <c r="Q20" s="60"/>
      <c r="R20" s="60"/>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4">
        <f>total_amount_ba($B$2,$D$2,D20,F20,J20,K20,M20)</f>
        <v>0</v>
      </c>
      <c r="BB20" s="64">
        <f>BA20+SUM(N20:AZ20)</f>
        <v>0</v>
      </c>
      <c r="BC20" s="65" t="str">
        <f>SpellNumber(L20,BB20)</f>
        <v>INR Zero Only</v>
      </c>
      <c r="IE20" s="22"/>
      <c r="IF20" s="22"/>
      <c r="IG20" s="22"/>
      <c r="IH20" s="22"/>
      <c r="II20" s="22"/>
    </row>
    <row r="21" spans="1:243" s="21" customFormat="1" ht="54" customHeight="1">
      <c r="A21" s="47">
        <v>9</v>
      </c>
      <c r="B21" s="74" t="s">
        <v>66</v>
      </c>
      <c r="C21" s="16"/>
      <c r="D21" s="73">
        <v>12.93</v>
      </c>
      <c r="E21" s="75" t="s">
        <v>90</v>
      </c>
      <c r="F21" s="53"/>
      <c r="G21" s="23"/>
      <c r="H21" s="23"/>
      <c r="I21" s="17" t="s">
        <v>37</v>
      </c>
      <c r="J21" s="19">
        <f>IF(I21="Less(-)",-1,1)</f>
        <v>1</v>
      </c>
      <c r="K21" s="20" t="s">
        <v>47</v>
      </c>
      <c r="L21" s="20" t="s">
        <v>7</v>
      </c>
      <c r="M21" s="59"/>
      <c r="N21" s="60"/>
      <c r="O21" s="60"/>
      <c r="P21" s="61"/>
      <c r="Q21" s="60"/>
      <c r="R21" s="60"/>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f>total_amount_ba($B$2,$D$2,D21,F21,J21,K21,M21)</f>
        <v>0</v>
      </c>
      <c r="BB21" s="64">
        <f>BA21+SUM(N21:AZ21)</f>
        <v>0</v>
      </c>
      <c r="BC21" s="65" t="str">
        <f>SpellNumber(L21,BB21)</f>
        <v>INR Zero Only</v>
      </c>
      <c r="IE21" s="22"/>
      <c r="IF21" s="22"/>
      <c r="IG21" s="22"/>
      <c r="IH21" s="22"/>
      <c r="II21" s="22"/>
    </row>
    <row r="22" spans="1:243" s="21" customFormat="1" ht="42.75">
      <c r="A22" s="47">
        <v>10</v>
      </c>
      <c r="B22" s="74" t="s">
        <v>67</v>
      </c>
      <c r="C22" s="16"/>
      <c r="D22" s="73">
        <v>9.4</v>
      </c>
      <c r="E22" s="75" t="s">
        <v>90</v>
      </c>
      <c r="F22" s="53"/>
      <c r="G22" s="23"/>
      <c r="H22" s="23"/>
      <c r="I22" s="17" t="s">
        <v>37</v>
      </c>
      <c r="J22" s="19">
        <f>IF(I22="Less(-)",-1,1)</f>
        <v>1</v>
      </c>
      <c r="K22" s="20" t="s">
        <v>47</v>
      </c>
      <c r="L22" s="20" t="s">
        <v>7</v>
      </c>
      <c r="M22" s="59"/>
      <c r="N22" s="60"/>
      <c r="O22" s="60"/>
      <c r="P22" s="61"/>
      <c r="Q22" s="60"/>
      <c r="R22" s="60"/>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4">
        <f>total_amount_ba($B$2,$D$2,D22,F22,J22,K22,M22)</f>
        <v>0</v>
      </c>
      <c r="BB22" s="64">
        <f>BA22+SUM(N22:AZ22)</f>
        <v>0</v>
      </c>
      <c r="BC22" s="65" t="str">
        <f>SpellNumber(L22,BB22)</f>
        <v>INR Zero Only</v>
      </c>
      <c r="IE22" s="22"/>
      <c r="IF22" s="22"/>
      <c r="IG22" s="22"/>
      <c r="IH22" s="22"/>
      <c r="II22" s="22"/>
    </row>
    <row r="23" spans="1:243" s="21" customFormat="1" ht="57">
      <c r="A23" s="47">
        <v>11</v>
      </c>
      <c r="B23" s="74" t="s">
        <v>68</v>
      </c>
      <c r="C23" s="16"/>
      <c r="D23" s="73">
        <v>46.7</v>
      </c>
      <c r="E23" s="75" t="s">
        <v>52</v>
      </c>
      <c r="F23" s="53"/>
      <c r="G23" s="23"/>
      <c r="H23" s="23"/>
      <c r="I23" s="17" t="s">
        <v>37</v>
      </c>
      <c r="J23" s="19">
        <f>IF(I23="Less(-)",-1,1)</f>
        <v>1</v>
      </c>
      <c r="K23" s="20" t="s">
        <v>47</v>
      </c>
      <c r="L23" s="20" t="s">
        <v>7</v>
      </c>
      <c r="M23" s="59"/>
      <c r="N23" s="60"/>
      <c r="O23" s="60"/>
      <c r="P23" s="61"/>
      <c r="Q23" s="60"/>
      <c r="R23" s="60"/>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total_amount_ba($B$2,$D$2,D23,F23,J23,K23,M23)</f>
        <v>0</v>
      </c>
      <c r="BB23" s="64">
        <f>BA23+SUM(N23:AZ23)</f>
        <v>0</v>
      </c>
      <c r="BC23" s="65" t="str">
        <f>SpellNumber(L23,BB23)</f>
        <v>INR Zero Only</v>
      </c>
      <c r="IE23" s="22"/>
      <c r="IF23" s="22"/>
      <c r="IG23" s="22"/>
      <c r="IH23" s="22"/>
      <c r="II23" s="22"/>
    </row>
    <row r="24" spans="1:243" s="21" customFormat="1" ht="69.75" customHeight="1">
      <c r="A24" s="47">
        <v>12</v>
      </c>
      <c r="B24" s="74" t="s">
        <v>69</v>
      </c>
      <c r="C24" s="16"/>
      <c r="D24" s="73">
        <v>561.74</v>
      </c>
      <c r="E24" s="75" t="s">
        <v>52</v>
      </c>
      <c r="F24" s="53"/>
      <c r="G24" s="23"/>
      <c r="H24" s="23"/>
      <c r="I24" s="17" t="s">
        <v>37</v>
      </c>
      <c r="J24" s="19">
        <f t="shared" si="0"/>
        <v>1</v>
      </c>
      <c r="K24" s="20" t="s">
        <v>47</v>
      </c>
      <c r="L24" s="20" t="s">
        <v>7</v>
      </c>
      <c r="M24" s="59"/>
      <c r="N24" s="60"/>
      <c r="O24" s="60"/>
      <c r="P24" s="61"/>
      <c r="Q24" s="60"/>
      <c r="R24" s="60"/>
      <c r="S24" s="62"/>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4">
        <f t="shared" si="1"/>
        <v>0</v>
      </c>
      <c r="BB24" s="64">
        <f t="shared" si="2"/>
        <v>0</v>
      </c>
      <c r="BC24" s="65" t="str">
        <f t="shared" si="3"/>
        <v>INR Zero Only</v>
      </c>
      <c r="IE24" s="22">
        <v>2</v>
      </c>
      <c r="IF24" s="22" t="s">
        <v>34</v>
      </c>
      <c r="IG24" s="22" t="s">
        <v>41</v>
      </c>
      <c r="IH24" s="22">
        <v>10</v>
      </c>
      <c r="II24" s="22" t="s">
        <v>36</v>
      </c>
    </row>
    <row r="25" spans="1:243" s="21" customFormat="1" ht="71.25">
      <c r="A25" s="47">
        <v>13</v>
      </c>
      <c r="B25" s="76" t="s">
        <v>70</v>
      </c>
      <c r="C25" s="16"/>
      <c r="D25" s="73">
        <v>562</v>
      </c>
      <c r="E25" s="75" t="s">
        <v>52</v>
      </c>
      <c r="F25" s="53"/>
      <c r="G25" s="23"/>
      <c r="H25" s="23"/>
      <c r="I25" s="17" t="s">
        <v>37</v>
      </c>
      <c r="J25" s="19">
        <f t="shared" si="0"/>
        <v>1</v>
      </c>
      <c r="K25" s="20" t="s">
        <v>47</v>
      </c>
      <c r="L25" s="20" t="s">
        <v>7</v>
      </c>
      <c r="M25" s="59"/>
      <c r="N25" s="60"/>
      <c r="O25" s="60"/>
      <c r="P25" s="61"/>
      <c r="Q25" s="60"/>
      <c r="R25" s="60"/>
      <c r="S25" s="62"/>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4">
        <f t="shared" si="1"/>
        <v>0</v>
      </c>
      <c r="BB25" s="64">
        <f t="shared" si="2"/>
        <v>0</v>
      </c>
      <c r="BC25" s="65" t="str">
        <f t="shared" si="3"/>
        <v>INR Zero Only</v>
      </c>
      <c r="IE25" s="22">
        <v>3</v>
      </c>
      <c r="IF25" s="22" t="s">
        <v>42</v>
      </c>
      <c r="IG25" s="22" t="s">
        <v>43</v>
      </c>
      <c r="IH25" s="22">
        <v>10</v>
      </c>
      <c r="II25" s="22" t="s">
        <v>36</v>
      </c>
    </row>
    <row r="26" spans="1:243" s="21" customFormat="1" ht="59.25" customHeight="1">
      <c r="A26" s="47">
        <v>14</v>
      </c>
      <c r="B26" s="76" t="s">
        <v>71</v>
      </c>
      <c r="C26" s="16"/>
      <c r="D26" s="73">
        <v>562</v>
      </c>
      <c r="E26" s="75" t="s">
        <v>52</v>
      </c>
      <c r="F26" s="53"/>
      <c r="G26" s="23"/>
      <c r="H26" s="23"/>
      <c r="I26" s="17" t="s">
        <v>37</v>
      </c>
      <c r="J26" s="19">
        <f t="shared" si="0"/>
        <v>1</v>
      </c>
      <c r="K26" s="20" t="s">
        <v>47</v>
      </c>
      <c r="L26" s="20" t="s">
        <v>7</v>
      </c>
      <c r="M26" s="59"/>
      <c r="N26" s="60"/>
      <c r="O26" s="60"/>
      <c r="P26" s="61"/>
      <c r="Q26" s="60"/>
      <c r="R26" s="60"/>
      <c r="S26" s="62"/>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4">
        <f t="shared" si="1"/>
        <v>0</v>
      </c>
      <c r="BB26" s="64">
        <f t="shared" si="2"/>
        <v>0</v>
      </c>
      <c r="BC26" s="65" t="str">
        <f t="shared" si="3"/>
        <v>INR Zero Only</v>
      </c>
      <c r="IE26" s="22">
        <v>1.01</v>
      </c>
      <c r="IF26" s="22" t="s">
        <v>38</v>
      </c>
      <c r="IG26" s="22" t="s">
        <v>35</v>
      </c>
      <c r="IH26" s="22">
        <v>123.223</v>
      </c>
      <c r="II26" s="22" t="s">
        <v>36</v>
      </c>
    </row>
    <row r="27" spans="1:243" s="21" customFormat="1" ht="89.25" customHeight="1">
      <c r="A27" s="47">
        <v>15</v>
      </c>
      <c r="B27" s="74" t="s">
        <v>72</v>
      </c>
      <c r="C27" s="16"/>
      <c r="D27" s="73">
        <v>562</v>
      </c>
      <c r="E27" s="75" t="s">
        <v>52</v>
      </c>
      <c r="F27" s="43"/>
      <c r="G27" s="23"/>
      <c r="H27" s="23"/>
      <c r="I27" s="17" t="s">
        <v>37</v>
      </c>
      <c r="J27" s="19">
        <f t="shared" si="0"/>
        <v>1</v>
      </c>
      <c r="K27" s="20" t="s">
        <v>47</v>
      </c>
      <c r="L27" s="20" t="s">
        <v>7</v>
      </c>
      <c r="M27" s="59"/>
      <c r="N27" s="60"/>
      <c r="O27" s="60"/>
      <c r="P27" s="61"/>
      <c r="Q27" s="60"/>
      <c r="R27" s="60"/>
      <c r="S27" s="62"/>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4">
        <f t="shared" si="1"/>
        <v>0</v>
      </c>
      <c r="BB27" s="64">
        <f aca="true" t="shared" si="4" ref="BB27:BB44">BA27+SUM(N27:AZ27)</f>
        <v>0</v>
      </c>
      <c r="BC27" s="65" t="str">
        <f t="shared" si="3"/>
        <v>INR Zero Only</v>
      </c>
      <c r="IE27" s="22"/>
      <c r="IF27" s="22"/>
      <c r="IG27" s="22"/>
      <c r="IH27" s="22"/>
      <c r="II27" s="22"/>
    </row>
    <row r="28" spans="1:243" s="21" customFormat="1" ht="72" customHeight="1">
      <c r="A28" s="47">
        <v>16</v>
      </c>
      <c r="B28" s="74" t="s">
        <v>73</v>
      </c>
      <c r="C28" s="16"/>
      <c r="D28" s="73">
        <v>94</v>
      </c>
      <c r="E28" s="75" t="s">
        <v>92</v>
      </c>
      <c r="F28" s="43"/>
      <c r="G28" s="23"/>
      <c r="H28" s="23"/>
      <c r="I28" s="17" t="s">
        <v>37</v>
      </c>
      <c r="J28" s="19">
        <f t="shared" si="0"/>
        <v>1</v>
      </c>
      <c r="K28" s="20" t="s">
        <v>47</v>
      </c>
      <c r="L28" s="20" t="s">
        <v>7</v>
      </c>
      <c r="M28" s="59"/>
      <c r="N28" s="60"/>
      <c r="O28" s="60"/>
      <c r="P28" s="61"/>
      <c r="Q28" s="60"/>
      <c r="R28" s="60"/>
      <c r="S28" s="62"/>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4">
        <f t="shared" si="1"/>
        <v>0</v>
      </c>
      <c r="BB28" s="64">
        <f t="shared" si="4"/>
        <v>0</v>
      </c>
      <c r="BC28" s="65" t="str">
        <f t="shared" si="3"/>
        <v>INR Zero Only</v>
      </c>
      <c r="IE28" s="22"/>
      <c r="IF28" s="22"/>
      <c r="IG28" s="22"/>
      <c r="IH28" s="22"/>
      <c r="II28" s="22"/>
    </row>
    <row r="29" spans="1:243" s="21" customFormat="1" ht="57" customHeight="1">
      <c r="A29" s="47">
        <v>17</v>
      </c>
      <c r="B29" s="74" t="s">
        <v>74</v>
      </c>
      <c r="C29" s="16"/>
      <c r="D29" s="73">
        <v>413</v>
      </c>
      <c r="E29" s="75" t="s">
        <v>52</v>
      </c>
      <c r="F29" s="43"/>
      <c r="G29" s="23"/>
      <c r="H29" s="23"/>
      <c r="I29" s="17" t="s">
        <v>37</v>
      </c>
      <c r="J29" s="19">
        <f t="shared" si="0"/>
        <v>1</v>
      </c>
      <c r="K29" s="20" t="s">
        <v>47</v>
      </c>
      <c r="L29" s="20" t="s">
        <v>7</v>
      </c>
      <c r="M29" s="59"/>
      <c r="N29" s="60"/>
      <c r="O29" s="60"/>
      <c r="P29" s="61"/>
      <c r="Q29" s="60"/>
      <c r="R29" s="60"/>
      <c r="S29" s="62"/>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4">
        <f t="shared" si="1"/>
        <v>0</v>
      </c>
      <c r="BB29" s="64">
        <f t="shared" si="4"/>
        <v>0</v>
      </c>
      <c r="BC29" s="65" t="str">
        <f t="shared" si="3"/>
        <v>INR Zero Only</v>
      </c>
      <c r="IE29" s="22"/>
      <c r="IF29" s="22"/>
      <c r="IG29" s="22"/>
      <c r="IH29" s="22"/>
      <c r="II29" s="22"/>
    </row>
    <row r="30" spans="1:243" s="21" customFormat="1" ht="71.25">
      <c r="A30" s="47">
        <v>18</v>
      </c>
      <c r="B30" s="74" t="s">
        <v>75</v>
      </c>
      <c r="C30" s="16"/>
      <c r="D30" s="73">
        <v>372</v>
      </c>
      <c r="E30" s="75" t="s">
        <v>52</v>
      </c>
      <c r="F30" s="43"/>
      <c r="G30" s="23"/>
      <c r="H30" s="23"/>
      <c r="I30" s="17" t="s">
        <v>37</v>
      </c>
      <c r="J30" s="19">
        <f t="shared" si="0"/>
        <v>1</v>
      </c>
      <c r="K30" s="20" t="s">
        <v>47</v>
      </c>
      <c r="L30" s="20" t="s">
        <v>7</v>
      </c>
      <c r="M30" s="59"/>
      <c r="N30" s="60"/>
      <c r="O30" s="60"/>
      <c r="P30" s="61"/>
      <c r="Q30" s="60"/>
      <c r="R30" s="60"/>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4">
        <f t="shared" si="1"/>
        <v>0</v>
      </c>
      <c r="BB30" s="64">
        <f t="shared" si="4"/>
        <v>0</v>
      </c>
      <c r="BC30" s="65" t="str">
        <f t="shared" si="3"/>
        <v>INR Zero Only</v>
      </c>
      <c r="IE30" s="22"/>
      <c r="IF30" s="22"/>
      <c r="IG30" s="22"/>
      <c r="IH30" s="22"/>
      <c r="II30" s="22"/>
    </row>
    <row r="31" spans="1:243" s="21" customFormat="1" ht="161.25" customHeight="1">
      <c r="A31" s="47">
        <v>19</v>
      </c>
      <c r="B31" s="74" t="s">
        <v>76</v>
      </c>
      <c r="C31" s="16"/>
      <c r="D31" s="73">
        <v>372</v>
      </c>
      <c r="E31" s="75" t="s">
        <v>52</v>
      </c>
      <c r="F31" s="43"/>
      <c r="G31" s="23"/>
      <c r="H31" s="23"/>
      <c r="I31" s="17" t="s">
        <v>37</v>
      </c>
      <c r="J31" s="19">
        <f t="shared" si="0"/>
        <v>1</v>
      </c>
      <c r="K31" s="20" t="s">
        <v>47</v>
      </c>
      <c r="L31" s="20" t="s">
        <v>7</v>
      </c>
      <c r="M31" s="59"/>
      <c r="N31" s="60"/>
      <c r="O31" s="60"/>
      <c r="P31" s="61"/>
      <c r="Q31" s="60"/>
      <c r="R31" s="60"/>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4">
        <f t="shared" si="1"/>
        <v>0</v>
      </c>
      <c r="BB31" s="64">
        <f t="shared" si="4"/>
        <v>0</v>
      </c>
      <c r="BC31" s="65" t="str">
        <f t="shared" si="3"/>
        <v>INR Zero Only</v>
      </c>
      <c r="IE31" s="22"/>
      <c r="IF31" s="22"/>
      <c r="IG31" s="22"/>
      <c r="IH31" s="22"/>
      <c r="II31" s="22"/>
    </row>
    <row r="32" spans="1:243" s="21" customFormat="1" ht="147.75" customHeight="1">
      <c r="A32" s="47">
        <v>20</v>
      </c>
      <c r="B32" s="74" t="s">
        <v>77</v>
      </c>
      <c r="C32" s="16"/>
      <c r="D32" s="73">
        <v>372</v>
      </c>
      <c r="E32" s="75" t="s">
        <v>52</v>
      </c>
      <c r="F32" s="43"/>
      <c r="G32" s="23"/>
      <c r="H32" s="23"/>
      <c r="I32" s="17" t="s">
        <v>37</v>
      </c>
      <c r="J32" s="19">
        <f t="shared" si="0"/>
        <v>1</v>
      </c>
      <c r="K32" s="20" t="s">
        <v>47</v>
      </c>
      <c r="L32" s="20" t="s">
        <v>7</v>
      </c>
      <c r="M32" s="59"/>
      <c r="N32" s="60"/>
      <c r="O32" s="60"/>
      <c r="P32" s="61"/>
      <c r="Q32" s="60"/>
      <c r="R32" s="60"/>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4">
        <f t="shared" si="1"/>
        <v>0</v>
      </c>
      <c r="BB32" s="64">
        <f t="shared" si="4"/>
        <v>0</v>
      </c>
      <c r="BC32" s="65" t="str">
        <f t="shared" si="3"/>
        <v>INR Zero Only</v>
      </c>
      <c r="IE32" s="22"/>
      <c r="IF32" s="22"/>
      <c r="IG32" s="22"/>
      <c r="IH32" s="22"/>
      <c r="II32" s="22"/>
    </row>
    <row r="33" spans="1:243" s="21" customFormat="1" ht="71.25">
      <c r="A33" s="47">
        <v>21</v>
      </c>
      <c r="B33" s="74" t="s">
        <v>78</v>
      </c>
      <c r="C33" s="16"/>
      <c r="D33" s="73">
        <v>375</v>
      </c>
      <c r="E33" s="75" t="s">
        <v>54</v>
      </c>
      <c r="F33" s="43"/>
      <c r="G33" s="23"/>
      <c r="H33" s="23"/>
      <c r="I33" s="17" t="s">
        <v>37</v>
      </c>
      <c r="J33" s="19">
        <f t="shared" si="0"/>
        <v>1</v>
      </c>
      <c r="K33" s="20" t="s">
        <v>47</v>
      </c>
      <c r="L33" s="20" t="s">
        <v>7</v>
      </c>
      <c r="M33" s="59"/>
      <c r="N33" s="60"/>
      <c r="O33" s="60"/>
      <c r="P33" s="61"/>
      <c r="Q33" s="60"/>
      <c r="R33" s="60"/>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4">
        <f t="shared" si="1"/>
        <v>0</v>
      </c>
      <c r="BB33" s="64">
        <f t="shared" si="4"/>
        <v>0</v>
      </c>
      <c r="BC33" s="65" t="str">
        <f t="shared" si="3"/>
        <v>INR Zero Only</v>
      </c>
      <c r="IE33" s="22"/>
      <c r="IF33" s="22"/>
      <c r="IG33" s="22"/>
      <c r="IH33" s="22"/>
      <c r="II33" s="22"/>
    </row>
    <row r="34" spans="1:243" s="21" customFormat="1" ht="85.5">
      <c r="A34" s="47">
        <v>22</v>
      </c>
      <c r="B34" s="74" t="s">
        <v>79</v>
      </c>
      <c r="C34" s="16"/>
      <c r="D34" s="73">
        <v>50</v>
      </c>
      <c r="E34" s="75" t="s">
        <v>52</v>
      </c>
      <c r="F34" s="43"/>
      <c r="G34" s="23"/>
      <c r="H34" s="23"/>
      <c r="I34" s="17" t="s">
        <v>37</v>
      </c>
      <c r="J34" s="19">
        <f t="shared" si="0"/>
        <v>1</v>
      </c>
      <c r="K34" s="20" t="s">
        <v>47</v>
      </c>
      <c r="L34" s="20" t="s">
        <v>7</v>
      </c>
      <c r="M34" s="59"/>
      <c r="N34" s="60"/>
      <c r="O34" s="60"/>
      <c r="P34" s="61"/>
      <c r="Q34" s="60"/>
      <c r="R34" s="60"/>
      <c r="S34" s="62"/>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4">
        <f t="shared" si="1"/>
        <v>0</v>
      </c>
      <c r="BB34" s="64">
        <f t="shared" si="4"/>
        <v>0</v>
      </c>
      <c r="BC34" s="65" t="str">
        <f t="shared" si="3"/>
        <v>INR Zero Only</v>
      </c>
      <c r="IE34" s="22"/>
      <c r="IF34" s="22"/>
      <c r="IG34" s="22"/>
      <c r="IH34" s="22"/>
      <c r="II34" s="22"/>
    </row>
    <row r="35" spans="1:243" s="21" customFormat="1" ht="409.5">
      <c r="A35" s="47">
        <v>23</v>
      </c>
      <c r="B35" s="74" t="s">
        <v>80</v>
      </c>
      <c r="C35" s="16"/>
      <c r="D35" s="73">
        <v>748.13</v>
      </c>
      <c r="E35" s="75" t="s">
        <v>52</v>
      </c>
      <c r="F35" s="43"/>
      <c r="G35" s="23"/>
      <c r="H35" s="23"/>
      <c r="I35" s="17" t="s">
        <v>37</v>
      </c>
      <c r="J35" s="19">
        <f t="shared" si="0"/>
        <v>1</v>
      </c>
      <c r="K35" s="20" t="s">
        <v>47</v>
      </c>
      <c r="L35" s="20" t="s">
        <v>7</v>
      </c>
      <c r="M35" s="59"/>
      <c r="N35" s="60"/>
      <c r="O35" s="60"/>
      <c r="P35" s="61"/>
      <c r="Q35" s="60"/>
      <c r="R35" s="60"/>
      <c r="S35" s="62"/>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4">
        <f t="shared" si="1"/>
        <v>0</v>
      </c>
      <c r="BB35" s="64">
        <f t="shared" si="4"/>
        <v>0</v>
      </c>
      <c r="BC35" s="65" t="str">
        <f t="shared" si="3"/>
        <v>INR Zero Only</v>
      </c>
      <c r="IE35" s="22"/>
      <c r="IF35" s="22"/>
      <c r="IG35" s="22"/>
      <c r="IH35" s="22"/>
      <c r="II35" s="22"/>
    </row>
    <row r="36" spans="1:243" s="21" customFormat="1" ht="120.75" customHeight="1">
      <c r="A36" s="47">
        <v>24</v>
      </c>
      <c r="B36" s="74" t="s">
        <v>81</v>
      </c>
      <c r="C36" s="16"/>
      <c r="D36" s="73">
        <v>450</v>
      </c>
      <c r="E36" s="75" t="s">
        <v>52</v>
      </c>
      <c r="F36" s="43"/>
      <c r="G36" s="23"/>
      <c r="H36" s="23"/>
      <c r="I36" s="17" t="s">
        <v>37</v>
      </c>
      <c r="J36" s="19">
        <f t="shared" si="0"/>
        <v>1</v>
      </c>
      <c r="K36" s="20" t="s">
        <v>47</v>
      </c>
      <c r="L36" s="20" t="s">
        <v>7</v>
      </c>
      <c r="M36" s="59"/>
      <c r="N36" s="60"/>
      <c r="O36" s="60"/>
      <c r="P36" s="61"/>
      <c r="Q36" s="60"/>
      <c r="R36" s="60"/>
      <c r="S36" s="62"/>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4">
        <f t="shared" si="1"/>
        <v>0</v>
      </c>
      <c r="BB36" s="64">
        <f t="shared" si="4"/>
        <v>0</v>
      </c>
      <c r="BC36" s="65" t="str">
        <f t="shared" si="3"/>
        <v>INR Zero Only</v>
      </c>
      <c r="IE36" s="22"/>
      <c r="IF36" s="22"/>
      <c r="IG36" s="22"/>
      <c r="IH36" s="22"/>
      <c r="II36" s="22"/>
    </row>
    <row r="37" spans="1:243" s="21" customFormat="1" ht="71.25">
      <c r="A37" s="47">
        <v>25</v>
      </c>
      <c r="B37" s="74" t="s">
        <v>82</v>
      </c>
      <c r="C37" s="16"/>
      <c r="D37" s="73">
        <v>465.3</v>
      </c>
      <c r="E37" s="75" t="s">
        <v>52</v>
      </c>
      <c r="F37" s="43"/>
      <c r="G37" s="23"/>
      <c r="H37" s="23"/>
      <c r="I37" s="17" t="s">
        <v>37</v>
      </c>
      <c r="J37" s="19">
        <f t="shared" si="0"/>
        <v>1</v>
      </c>
      <c r="K37" s="20" t="s">
        <v>47</v>
      </c>
      <c r="L37" s="20" t="s">
        <v>7</v>
      </c>
      <c r="M37" s="59"/>
      <c r="N37" s="60"/>
      <c r="O37" s="60"/>
      <c r="P37" s="61"/>
      <c r="Q37" s="60"/>
      <c r="R37" s="60"/>
      <c r="S37" s="62"/>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f t="shared" si="1"/>
        <v>0</v>
      </c>
      <c r="BB37" s="64">
        <f t="shared" si="4"/>
        <v>0</v>
      </c>
      <c r="BC37" s="65" t="str">
        <f t="shared" si="3"/>
        <v>INR Zero Only</v>
      </c>
      <c r="IE37" s="22"/>
      <c r="IF37" s="22"/>
      <c r="IG37" s="22"/>
      <c r="IH37" s="22"/>
      <c r="II37" s="22"/>
    </row>
    <row r="38" spans="1:243" s="21" customFormat="1" ht="56.25" customHeight="1">
      <c r="A38" s="47">
        <v>26</v>
      </c>
      <c r="B38" s="74" t="s">
        <v>83</v>
      </c>
      <c r="C38" s="16"/>
      <c r="D38" s="73">
        <v>188</v>
      </c>
      <c r="E38" s="75" t="s">
        <v>93</v>
      </c>
      <c r="F38" s="43"/>
      <c r="G38" s="23"/>
      <c r="H38" s="23"/>
      <c r="I38" s="17" t="s">
        <v>37</v>
      </c>
      <c r="J38" s="19">
        <f t="shared" si="0"/>
        <v>1</v>
      </c>
      <c r="K38" s="20" t="s">
        <v>47</v>
      </c>
      <c r="L38" s="20" t="s">
        <v>7</v>
      </c>
      <c r="M38" s="59"/>
      <c r="N38" s="60"/>
      <c r="O38" s="60"/>
      <c r="P38" s="61"/>
      <c r="Q38" s="60"/>
      <c r="R38" s="60"/>
      <c r="S38" s="62"/>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4">
        <f t="shared" si="1"/>
        <v>0</v>
      </c>
      <c r="BB38" s="64">
        <f t="shared" si="4"/>
        <v>0</v>
      </c>
      <c r="BC38" s="65" t="str">
        <f t="shared" si="3"/>
        <v>INR Zero Only</v>
      </c>
      <c r="IE38" s="22"/>
      <c r="IF38" s="22"/>
      <c r="IG38" s="22"/>
      <c r="IH38" s="22"/>
      <c r="II38" s="22"/>
    </row>
    <row r="39" spans="1:243" s="21" customFormat="1" ht="74.25" customHeight="1">
      <c r="A39" s="47">
        <v>27</v>
      </c>
      <c r="B39" s="74" t="s">
        <v>84</v>
      </c>
      <c r="C39" s="16"/>
      <c r="D39" s="73">
        <v>375</v>
      </c>
      <c r="E39" s="75" t="s">
        <v>94</v>
      </c>
      <c r="F39" s="43"/>
      <c r="G39" s="23"/>
      <c r="H39" s="23"/>
      <c r="I39" s="17" t="s">
        <v>37</v>
      </c>
      <c r="J39" s="19">
        <f t="shared" si="0"/>
        <v>1</v>
      </c>
      <c r="K39" s="20" t="s">
        <v>47</v>
      </c>
      <c r="L39" s="20" t="s">
        <v>7</v>
      </c>
      <c r="M39" s="59"/>
      <c r="N39" s="60"/>
      <c r="O39" s="60"/>
      <c r="P39" s="61"/>
      <c r="Q39" s="60"/>
      <c r="R39" s="60"/>
      <c r="S39" s="62"/>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4">
        <f t="shared" si="1"/>
        <v>0</v>
      </c>
      <c r="BB39" s="64">
        <f t="shared" si="4"/>
        <v>0</v>
      </c>
      <c r="BC39" s="65" t="str">
        <f t="shared" si="3"/>
        <v>INR Zero Only</v>
      </c>
      <c r="IE39" s="22"/>
      <c r="IF39" s="22"/>
      <c r="IG39" s="22"/>
      <c r="IH39" s="22"/>
      <c r="II39" s="22"/>
    </row>
    <row r="40" spans="1:243" s="21" customFormat="1" ht="42.75">
      <c r="A40" s="47">
        <v>28</v>
      </c>
      <c r="B40" s="74" t="s">
        <v>85</v>
      </c>
      <c r="C40" s="16"/>
      <c r="D40" s="73">
        <v>125</v>
      </c>
      <c r="E40" s="75" t="s">
        <v>53</v>
      </c>
      <c r="F40" s="43"/>
      <c r="G40" s="23"/>
      <c r="H40" s="23"/>
      <c r="I40" s="17" t="s">
        <v>37</v>
      </c>
      <c r="J40" s="19">
        <f t="shared" si="0"/>
        <v>1</v>
      </c>
      <c r="K40" s="20" t="s">
        <v>47</v>
      </c>
      <c r="L40" s="20" t="s">
        <v>7</v>
      </c>
      <c r="M40" s="59"/>
      <c r="N40" s="60"/>
      <c r="O40" s="60"/>
      <c r="P40" s="61"/>
      <c r="Q40" s="60"/>
      <c r="R40" s="60"/>
      <c r="S40" s="62"/>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4">
        <f t="shared" si="1"/>
        <v>0</v>
      </c>
      <c r="BB40" s="64">
        <f t="shared" si="4"/>
        <v>0</v>
      </c>
      <c r="BC40" s="65" t="str">
        <f t="shared" si="3"/>
        <v>INR Zero Only</v>
      </c>
      <c r="IE40" s="22"/>
      <c r="IF40" s="22"/>
      <c r="IG40" s="22"/>
      <c r="IH40" s="22"/>
      <c r="II40" s="22"/>
    </row>
    <row r="41" spans="1:243" s="21" customFormat="1" ht="42.75">
      <c r="A41" s="47">
        <v>29</v>
      </c>
      <c r="B41" s="74" t="s">
        <v>86</v>
      </c>
      <c r="C41" s="16"/>
      <c r="D41" s="73">
        <v>125</v>
      </c>
      <c r="E41" s="75" t="s">
        <v>53</v>
      </c>
      <c r="F41" s="43"/>
      <c r="G41" s="23"/>
      <c r="H41" s="23"/>
      <c r="I41" s="17" t="s">
        <v>37</v>
      </c>
      <c r="J41" s="19">
        <f t="shared" si="0"/>
        <v>1</v>
      </c>
      <c r="K41" s="20" t="s">
        <v>47</v>
      </c>
      <c r="L41" s="20" t="s">
        <v>7</v>
      </c>
      <c r="M41" s="59"/>
      <c r="N41" s="60"/>
      <c r="O41" s="60"/>
      <c r="P41" s="61"/>
      <c r="Q41" s="60"/>
      <c r="R41" s="60"/>
      <c r="S41" s="62"/>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4">
        <f t="shared" si="1"/>
        <v>0</v>
      </c>
      <c r="BB41" s="64">
        <f t="shared" si="4"/>
        <v>0</v>
      </c>
      <c r="BC41" s="65" t="str">
        <f t="shared" si="3"/>
        <v>INR Zero Only</v>
      </c>
      <c r="IE41" s="22"/>
      <c r="IF41" s="22"/>
      <c r="IG41" s="22"/>
      <c r="IH41" s="22"/>
      <c r="II41" s="22"/>
    </row>
    <row r="42" spans="1:243" s="21" customFormat="1" ht="71.25">
      <c r="A42" s="47">
        <v>30</v>
      </c>
      <c r="B42" s="74" t="s">
        <v>87</v>
      </c>
      <c r="C42" s="16"/>
      <c r="D42" s="73">
        <v>375</v>
      </c>
      <c r="E42" s="75" t="s">
        <v>95</v>
      </c>
      <c r="F42" s="43"/>
      <c r="G42" s="23"/>
      <c r="H42" s="23"/>
      <c r="I42" s="17" t="s">
        <v>37</v>
      </c>
      <c r="J42" s="19">
        <f t="shared" si="0"/>
        <v>1</v>
      </c>
      <c r="K42" s="20" t="s">
        <v>47</v>
      </c>
      <c r="L42" s="20" t="s">
        <v>7</v>
      </c>
      <c r="M42" s="59"/>
      <c r="N42" s="60"/>
      <c r="O42" s="60"/>
      <c r="P42" s="61"/>
      <c r="Q42" s="60"/>
      <c r="R42" s="60"/>
      <c r="S42" s="62"/>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4">
        <f t="shared" si="1"/>
        <v>0</v>
      </c>
      <c r="BB42" s="64">
        <f t="shared" si="4"/>
        <v>0</v>
      </c>
      <c r="BC42" s="65" t="str">
        <f t="shared" si="3"/>
        <v>INR Zero Only</v>
      </c>
      <c r="IE42" s="22"/>
      <c r="IF42" s="22"/>
      <c r="IG42" s="22"/>
      <c r="IH42" s="22"/>
      <c r="II42" s="22"/>
    </row>
    <row r="43" spans="1:243" s="21" customFormat="1" ht="28.5">
      <c r="A43" s="47">
        <v>31</v>
      </c>
      <c r="B43" s="74" t="s">
        <v>88</v>
      </c>
      <c r="C43" s="16"/>
      <c r="D43" s="73">
        <v>125</v>
      </c>
      <c r="E43" s="75" t="s">
        <v>53</v>
      </c>
      <c r="F43" s="43"/>
      <c r="G43" s="23"/>
      <c r="H43" s="23"/>
      <c r="I43" s="17" t="s">
        <v>37</v>
      </c>
      <c r="J43" s="19">
        <f t="shared" si="0"/>
        <v>1</v>
      </c>
      <c r="K43" s="20" t="s">
        <v>47</v>
      </c>
      <c r="L43" s="20" t="s">
        <v>7</v>
      </c>
      <c r="M43" s="59"/>
      <c r="N43" s="60"/>
      <c r="O43" s="60"/>
      <c r="P43" s="61"/>
      <c r="Q43" s="60"/>
      <c r="R43" s="60"/>
      <c r="S43" s="62"/>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4">
        <f t="shared" si="1"/>
        <v>0</v>
      </c>
      <c r="BB43" s="64">
        <f t="shared" si="4"/>
        <v>0</v>
      </c>
      <c r="BC43" s="65" t="str">
        <f t="shared" si="3"/>
        <v>INR Zero Only</v>
      </c>
      <c r="IE43" s="22"/>
      <c r="IF43" s="22"/>
      <c r="IG43" s="22"/>
      <c r="IH43" s="22"/>
      <c r="II43" s="22"/>
    </row>
    <row r="44" spans="1:243" s="21" customFormat="1" ht="57">
      <c r="A44" s="47">
        <v>32</v>
      </c>
      <c r="B44" s="74" t="s">
        <v>89</v>
      </c>
      <c r="C44" s="16"/>
      <c r="D44" s="73">
        <v>250</v>
      </c>
      <c r="E44" s="75" t="s">
        <v>53</v>
      </c>
      <c r="F44" s="43"/>
      <c r="G44" s="23"/>
      <c r="H44" s="23"/>
      <c r="I44" s="17" t="s">
        <v>37</v>
      </c>
      <c r="J44" s="19">
        <f t="shared" si="0"/>
        <v>1</v>
      </c>
      <c r="K44" s="20" t="s">
        <v>47</v>
      </c>
      <c r="L44" s="20" t="s">
        <v>7</v>
      </c>
      <c r="M44" s="59"/>
      <c r="N44" s="60"/>
      <c r="O44" s="60"/>
      <c r="P44" s="61"/>
      <c r="Q44" s="60"/>
      <c r="R44" s="60"/>
      <c r="S44" s="62"/>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4">
        <f t="shared" si="1"/>
        <v>0</v>
      </c>
      <c r="BB44" s="64">
        <f t="shared" si="4"/>
        <v>0</v>
      </c>
      <c r="BC44" s="65" t="str">
        <f t="shared" si="3"/>
        <v>INR Zero Only</v>
      </c>
      <c r="IE44" s="22"/>
      <c r="IF44" s="22"/>
      <c r="IG44" s="22"/>
      <c r="IH44" s="22"/>
      <c r="II44" s="22"/>
    </row>
    <row r="45" spans="1:243" s="21" customFormat="1" ht="33" customHeight="1">
      <c r="A45" s="48" t="s">
        <v>45</v>
      </c>
      <c r="B45" s="25"/>
      <c r="C45" s="26"/>
      <c r="D45" s="54"/>
      <c r="E45" s="54"/>
      <c r="F45" s="54"/>
      <c r="G45" s="27"/>
      <c r="H45" s="28"/>
      <c r="I45" s="28"/>
      <c r="J45" s="28"/>
      <c r="K45" s="28"/>
      <c r="L45" s="29"/>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8">
        <f>SUM(BA13:BA44)</f>
        <v>0</v>
      </c>
      <c r="BB45" s="68">
        <f>SUM(BB13:BB44)</f>
        <v>0</v>
      </c>
      <c r="BC45" s="65" t="str">
        <f>SpellNumber($E$2,BB45)</f>
        <v>INR Zero Only</v>
      </c>
      <c r="IE45" s="22">
        <v>4</v>
      </c>
      <c r="IF45" s="22" t="s">
        <v>39</v>
      </c>
      <c r="IG45" s="22" t="s">
        <v>44</v>
      </c>
      <c r="IH45" s="22">
        <v>10</v>
      </c>
      <c r="II45" s="22" t="s">
        <v>36</v>
      </c>
    </row>
    <row r="46" spans="1:243" s="37" customFormat="1" ht="39" customHeight="1" hidden="1">
      <c r="A46" s="49" t="s">
        <v>49</v>
      </c>
      <c r="B46" s="30"/>
      <c r="C46" s="31"/>
      <c r="D46" s="56"/>
      <c r="E46" s="52" t="s">
        <v>46</v>
      </c>
      <c r="F46" s="41"/>
      <c r="G46" s="32"/>
      <c r="H46" s="33"/>
      <c r="I46" s="33"/>
      <c r="J46" s="33"/>
      <c r="K46" s="34"/>
      <c r="L46" s="35"/>
      <c r="M46" s="36"/>
      <c r="N46" s="69"/>
      <c r="O46" s="10"/>
      <c r="P46" s="10"/>
      <c r="Q46" s="10"/>
      <c r="R46" s="10"/>
      <c r="S46" s="10"/>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70">
        <f>IF(ISBLANK(F46),0,IF(E46="Excess (+)",ROUND(BA45+(BA45*F46),2),IF(E46="Less (-)",ROUND(BA45+(BA45*F46*(-1)),2),0)))</f>
        <v>0</v>
      </c>
      <c r="BB46" s="71">
        <f>ROUND(BA46,0)</f>
        <v>0</v>
      </c>
      <c r="BC46" s="65" t="str">
        <f>SpellNumber(L46,BB46)</f>
        <v> Zero Only</v>
      </c>
      <c r="IE46" s="38"/>
      <c r="IF46" s="38"/>
      <c r="IG46" s="38"/>
      <c r="IH46" s="38"/>
      <c r="II46" s="38"/>
    </row>
    <row r="47" spans="1:243" s="37" customFormat="1" ht="51" customHeight="1">
      <c r="A47" s="48" t="s">
        <v>48</v>
      </c>
      <c r="B47" s="24"/>
      <c r="C47" s="80" t="str">
        <f>SpellNumber($E$2,BB45)</f>
        <v>INR Zero Only</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2"/>
      <c r="IE47" s="38"/>
      <c r="IF47" s="38"/>
      <c r="IG47" s="38"/>
      <c r="IH47" s="38"/>
      <c r="II47" s="38"/>
    </row>
    <row r="48" spans="1:243" s="13" customFormat="1" ht="15">
      <c r="A48" s="10"/>
      <c r="C48" s="39"/>
      <c r="D48" s="55"/>
      <c r="E48" s="55"/>
      <c r="F48" s="55"/>
      <c r="G48" s="39"/>
      <c r="H48" s="39"/>
      <c r="I48" s="39"/>
      <c r="J48" s="39"/>
      <c r="K48" s="39"/>
      <c r="L48" s="39"/>
      <c r="M48" s="50"/>
      <c r="N48" s="10"/>
      <c r="O48" s="5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50"/>
      <c r="BB48" s="10"/>
      <c r="BC48" s="50"/>
      <c r="IE48" s="14"/>
      <c r="IF48" s="14"/>
      <c r="IG48" s="14"/>
      <c r="IH48" s="14"/>
      <c r="II48" s="14"/>
    </row>
  </sheetData>
  <sheetProtection password="83DE" sheet="1" selectLockedCells="1"/>
  <mergeCells count="8">
    <mergeCell ref="A9:BC9"/>
    <mergeCell ref="C47:BC4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6">
      <formula1>IF(ISBLANK(F46),$A$3:$C$3,$B$3:$C$3)</formula1>
    </dataValidation>
    <dataValidation type="decimal" allowBlank="1" showInputMessage="1" showErrorMessage="1" promptTitle="Rate Entry" prompt="Please enter the Basic Price in Rupees for this item. " errorTitle="Invaid Entry" error="Only Numeric Values are allowed. " sqref="G13:H4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6">
      <formula1>0</formula1>
      <formula2>IF(E46&lt;&gt;"Select",99.9,0)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6">
      <formula1>IF(E46&lt;&gt;"Select",0,-1)</formula1>
      <formula2>IF(E46&lt;&gt;"Select",99.99,-1)</formula2>
    </dataValidation>
    <dataValidation type="list" allowBlank="1" showInputMessage="1" showErrorMessage="1" sqref="C2">
      <formula1>"Normal, SingleWindow, Alternate"</formula1>
    </dataValidation>
    <dataValidation type="list" allowBlank="1" showInputMessage="1" showErrorMessage="1" sqref="K13:K4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44">
      <formula1>0</formula1>
      <formula2>999999999999999</formula2>
    </dataValidation>
    <dataValidation type="list" allowBlank="1" showInputMessage="1" showErrorMessage="1" sqref="L42 L43 L13 L14 L15 L16 L17 L18 L19 L20 L21 L22 L23 L24 L25 L26 L27 L28 L29 L30 L31 L32 L33 L34 L35 L36 L37 L38 L39 L40 L41 L44">
      <formula1>"INR"</formula1>
    </dataValidation>
    <dataValidation allowBlank="1" showInputMessage="1" showErrorMessage="1" promptTitle="Addition / Deduction" prompt="Please Choose the correct One" sqref="J13:J44"/>
    <dataValidation type="list" showInputMessage="1" showErrorMessage="1" sqref="I13:I44">
      <formula1>"Excess(+), Less(-)"</formula1>
    </dataValidation>
    <dataValidation type="decimal" allowBlank="1" showInputMessage="1" showErrorMessage="1" errorTitle="Invalid Entry" error="Only Numeric Values are allowed. " sqref="A13:A44">
      <formula1>0</formula1>
      <formula2>999999999999999</formula2>
    </dataValidation>
    <dataValidation allowBlank="1" showInputMessage="1" showErrorMessage="1" promptTitle="Itemcode/Make" prompt="Please enter text" sqref="C13:C44"/>
    <dataValidation type="decimal" allowBlank="1" showInputMessage="1" showErrorMessage="1" promptTitle="Rate Entry" prompt="Please enter the Other Taxes2 in Rupees for this item. " errorTitle="Invaid Entry" error="Only Numeric Values are allowed. " sqref="N13:O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allowBlank="1" showInputMessage="1" showErrorMessage="1" promptTitle="Units" prompt="Please enter Units in text" sqref="E13:E44"/>
    <dataValidation type="decimal" allowBlank="1" showInputMessage="1" showErrorMessage="1" promptTitle="Quantity" prompt="Please enter the Quantity for this item. " errorTitle="Invalid Entry" error="Only Numeric Values are allowed. " sqref="D13:D44 F13:F44">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2021-10-30T10:37:12Z</cp:lastPrinted>
  <dcterms:created xsi:type="dcterms:W3CDTF">2009-01-30T06:42:42Z</dcterms:created>
  <dcterms:modified xsi:type="dcterms:W3CDTF">2022-03-02T09:54:22Z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kAw/XDCWrJkA7AzPd2JfwM++oZU=</vt:lpwstr>
  </property>
</Properties>
</file>